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AVT\SCHEDE BARCHE\SCHEDE BARCA DA METTERE SUL SITO\"/>
    </mc:Choice>
  </mc:AlternateContent>
  <xr:revisionPtr revIDLastSave="0" documentId="13_ncr:1_{BFB24C94-5806-49CF-82A1-D086E1D275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<sst xmlns="http://schemas.openxmlformats.org/spreadsheetml/2006/main" count="75" uniqueCount="65">
  <si>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</si>
  <si>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</si>
  <si>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</si>
  <si>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</si>
  <si>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</si>
  <si>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</si>
  <si>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</si>
  <si>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</si>
  <si>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</si>
  <si>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</si>
  <si>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</si>
  <si>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</si>
  <si>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</si>
  <si>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</si>
  <si>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</si>
  <si>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</si>
  <si>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</si>
  <si>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</si>
  <si>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</si>
  <si>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</si>
  <si>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</si>
  <si>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</si>
  <si>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</si>
  <si>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</si>
  <si>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</si>
  <si>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</si>
  <si>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</si>
  <si>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</si>
  <si>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</si>
  <si>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</si>
  <si>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</si>
  <si>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</si>
  <si>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</si>
  <si>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</si>
  <si>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</si>
  <si>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</si>
  <si>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</si>
  <si>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</si>
  <si>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</si>
  <si>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</si>
  <si>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</si>
  <si>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</si>
  <si>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</si>
  <si>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</si>
  <si>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</si>
  <si>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</si>
  <si>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</si>
  <si>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</si>
  <si>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</si>
  <si>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</si>
  <si>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</si>
  <si>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</si>
  <si>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</si>
  <si>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</si>
  <si>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</si>
  <si>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</si>
  <si>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</si>
  <si>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</si>
  <si>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</si>
  <si>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</si>
  <si>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Gennaio 2015</t>
  </si>
  <si>
    <t>ROSSO VENEZIANO</t>
  </si>
  <si>
    <t xml:space="preserve">La Fenice </t>
  </si>
  <si>
    <t>COMPENSANTO MARINO</t>
  </si>
  <si>
    <t>Marta Fedeli - CVC (Ex paron Giacomo Venturin)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</si>
</sst>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43492</v>
      </c>
      <c r="D2" s="100"/>
      <c r="E2" s="101"/>
      <c r="F2" s="42" t="s">
        <v>50</v>
      </c>
      <c r="G2" s="61">
        <v>353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64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 t="s">
        <v>63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420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6.58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5.13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5.27</v>
      </c>
      <c r="D17" s="9"/>
      <c r="E17" s="9"/>
      <c r="F17" s="110">
        <f>SUM((C16*C18))*C20</f>
        <v>18.6219</v>
      </c>
      <c r="G17" s="112">
        <f>SUM((F31/3))</f>
        <v>5.9165403949557529</v>
      </c>
    </row>
    <row r="18" spans="1:7" ht="15" customHeight="1" thickBot="1" x14ac:dyDescent="0.25">
      <c r="A18" s="2"/>
      <c r="B18" s="47" t="s">
        <v>25</v>
      </c>
      <c r="C18" s="64">
        <v>1.21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2.67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0.56000000000000005</v>
      </c>
      <c r="D21" s="9"/>
      <c r="E21" s="9"/>
      <c r="F21" s="115">
        <f>SUM(((F17*3)/100))+F17</f>
        <v>19.180557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18.186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8.6349999999999998</v>
      </c>
      <c r="E25" s="56">
        <f>SUM(((C26+C28)+C29))/2</f>
        <v>8.6349999999999998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5.36</v>
      </c>
      <c r="D26" s="57">
        <f>(C27+C29+C30)/2</f>
        <v>5.839999999999999</v>
      </c>
      <c r="E26" s="56">
        <f>SUM(((C27+C30)+C29))/2</f>
        <v>5.84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4.5199999999999996</v>
      </c>
      <c r="D27" s="57">
        <f>(C26+C30+C31)/2</f>
        <v>7.0250000000000004</v>
      </c>
      <c r="E27" s="58">
        <f>SUM(((C31+C26)+C30))/2</f>
        <v>7.0249999999999995</v>
      </c>
      <c r="F27" s="76">
        <f>SQRT((((E25*(E25-C26))*(E25-C28))*(E25-C29)))+SQRT((((E26*(E26-C27))*(E26-C30))*(E26-C29)))</f>
        <v>17.870500196807669</v>
      </c>
      <c r="G27" s="81">
        <f>SQRT((((E27*(E27-C26))*(E27-C30))*(E27-C31)))+SQRT((((E28*(E28-C27))*(E28-C31))*(E28-C28)))</f>
        <v>17.628742172926849</v>
      </c>
    </row>
    <row r="28" spans="1:7" ht="15" customHeight="1" thickBot="1" x14ac:dyDescent="0.25">
      <c r="A28" s="2"/>
      <c r="B28" s="50" t="s">
        <v>3</v>
      </c>
      <c r="C28" s="67">
        <v>6.6</v>
      </c>
      <c r="D28" s="57">
        <f>(C27+C28+C31)/2</f>
        <v>8.98</v>
      </c>
      <c r="E28" s="58">
        <f>SUM(((C28+C27)+C31))/2</f>
        <v>8.98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5.31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1.85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6.84</v>
      </c>
      <c r="D31" s="60"/>
      <c r="E31" s="59"/>
      <c r="F31" s="86">
        <f>SUM((F27+G27))/2</f>
        <v>17.749621184867259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4.92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3.23</v>
      </c>
      <c r="D34" s="59"/>
      <c r="E34" s="56">
        <f>SUM(((C35+C38)+C37))/2</f>
        <v>3.2650000000000001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2.72</v>
      </c>
      <c r="D35" s="59"/>
      <c r="E35" s="58">
        <f>SUM(((C34+C39)+C38))/2</f>
        <v>3.9350000000000001</v>
      </c>
      <c r="F35" s="87">
        <f>SQRT((((E33*(E33-C34))*(E33-C36))*(E33-C37)))+SQRT((((E34*(E34-C35))*(E34-C38))*(E34-C37)))</f>
        <v>5.6612949849413763</v>
      </c>
      <c r="G35" s="88">
        <f>SQRT((((E35*(E35-C34))*(E35-C38))*(E35-C39)))+SQRT((((E36*(E36-C35))*(E36-C39))*(E36-C36)))</f>
        <v>5.6931167245300642</v>
      </c>
    </row>
    <row r="36" spans="1:7" ht="15" customHeight="1" thickBot="1" x14ac:dyDescent="0.25">
      <c r="A36" s="2"/>
      <c r="B36" s="50" t="s">
        <v>3</v>
      </c>
      <c r="C36" s="68">
        <v>3.62</v>
      </c>
      <c r="D36" s="59"/>
      <c r="E36" s="56">
        <f>SUM(((C35+C39)+C36))/2</f>
        <v>5.08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2.99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0.82</v>
      </c>
      <c r="D38" s="9"/>
      <c r="E38" s="7">
        <f>SUM(((C39+C35)+C36))/2</f>
        <v>5.08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>
        <v>3.82</v>
      </c>
      <c r="D39" s="9"/>
      <c r="E39" s="9"/>
      <c r="F39" s="91">
        <f>SUM((F35+G35))/2</f>
        <v>5.6772058547357203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5.4950000000000001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4.8</v>
      </c>
      <c r="D42" s="67"/>
      <c r="E42" s="22">
        <f>SUM(((D42+D43)+D44))/2</f>
        <v>0</v>
      </c>
      <c r="F42" s="70">
        <f>SQRT((((E41*(E41-C42))*(E41-C43))*(E41-C44)))</f>
        <v>4.6896594433258167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3.13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3.06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34"/>
      <c r="F53" s="135"/>
      <c r="G53" s="136"/>
    </row>
    <row r="54" spans="1:7" ht="15" x14ac:dyDescent="0.2">
      <c r="B54" s="3" t="s">
        <v>48</v>
      </c>
      <c r="C54" s="12"/>
      <c r="E54" s="140"/>
      <c r="F54" s="141"/>
      <c r="G54" s="142"/>
    </row>
    <row r="55" spans="1:7" ht="15" customHeight="1" x14ac:dyDescent="0.2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DKAAPDy/ZwBWnfJPXTHdUrVC05Wk/AoD52ZHKcbLuj48F7/eZQMVWyrCefpvepEMnkps3HZkdjIXzkt8fd1gjQ==" saltValue="HL3C7/Uf4eBQFEu8CCWfO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2022-03-23T13:00:52Z</cp:lastPrinted>
  <dcterms:created xsi:type="dcterms:W3CDTF">2012-02-29T09:32:38Z</dcterms:created>
  <dcterms:modified xsi:type="dcterms:W3CDTF">2024-02-05T14:55:55Z</dcterms:modified>
</cp:coreProperties>
</file>